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6" i="1"/>
  <c r="C48" l="1"/>
  <c r="D47"/>
  <c r="D46"/>
  <c r="D45"/>
  <c r="D44"/>
  <c r="D43"/>
  <c r="D42"/>
  <c r="D41"/>
  <c r="D40"/>
  <c r="D39"/>
  <c r="D48" s="1"/>
  <c r="F56" s="1"/>
  <c r="E33"/>
  <c r="D33"/>
  <c r="C33"/>
  <c r="E17"/>
  <c r="F54" s="1"/>
  <c r="D17"/>
  <c r="C17"/>
  <c r="F17" s="1"/>
  <c r="F15"/>
  <c r="C4"/>
  <c r="F33" l="1"/>
  <c r="F53"/>
  <c r="F55"/>
  <c r="F52"/>
</calcChain>
</file>

<file path=xl/sharedStrings.xml><?xml version="1.0" encoding="utf-8"?>
<sst xmlns="http://schemas.openxmlformats.org/spreadsheetml/2006/main" count="61" uniqueCount="45">
  <si>
    <t>Отчет о расходование средств на питание обучающихся за 2012-2013 учебный год</t>
  </si>
  <si>
    <t>по МБОУ "Иж-Борискинская СОШ"</t>
  </si>
  <si>
    <t>Детодни всего</t>
  </si>
  <si>
    <t xml:space="preserve">Детей в школе:  32 </t>
  </si>
  <si>
    <t>Бюджетные средства за 2012 - 2013 уч. г.</t>
  </si>
  <si>
    <t>№</t>
  </si>
  <si>
    <t>месяц</t>
  </si>
  <si>
    <t>остаток на 01.09. 2012</t>
  </si>
  <si>
    <t>приход</t>
  </si>
  <si>
    <t>расход</t>
  </si>
  <si>
    <t>остаток на 01.06.2013 г. , руб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</si>
  <si>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</si>
  <si>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</si>
  <si>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</si>
  <si>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</si>
  <si>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</si>
  <si>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</si>
  <si>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</si>
  <si>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</si>
  <si>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</si>
  <si>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Родительские средства на 2012-2013г</t>
  </si>
  <si>
    <t>Передано родителями на питание 11035,62</t>
  </si>
  <si>
    <t xml:space="preserve">Приход </t>
  </si>
  <si>
    <t>Расход продуктов с пришкольного УОУ</t>
  </si>
  <si>
    <t>Наименование</t>
  </si>
  <si>
    <t>сумма</t>
  </si>
  <si>
    <t>остаток на 01.06.2013</t>
  </si>
  <si>
    <t>цена</t>
  </si>
  <si>
    <t>Картофель</t>
  </si>
  <si>
    <t>Капуста</t>
  </si>
  <si>
    <t>Лук</t>
  </si>
  <si>
    <t>Морковь</t>
  </si>
  <si>
    <t>вишня, смородина</t>
  </si>
  <si>
    <t>Перец</t>
  </si>
  <si>
    <t>Свекла столов</t>
  </si>
  <si>
    <t>Помидоры</t>
  </si>
  <si>
    <t>Огурцы</t>
  </si>
  <si>
    <t>ИТОГО</t>
  </si>
  <si>
    <t xml:space="preserve">В 2012-2013 уч.г. Сумма на одного ребенка составила </t>
  </si>
  <si>
    <t>Стоимость горячего завтрака в среднем составила</t>
  </si>
  <si>
    <t xml:space="preserve">Из них </t>
  </si>
  <si>
    <t xml:space="preserve">За счет бюджетных средств </t>
  </si>
  <si>
    <t>Родительских средств</t>
  </si>
  <si>
    <t>УОУ</t>
  </si>
  <si>
    <t>Директор школы    Сусарина Л.А.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</si>
</sst>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0_р_.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color theme="0"/>
      <name val="Arial"/>
      <family val="2"/>
      <charset val="204"/>
    </font>
    <font>
      <sz val="9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b/>
      <sz val="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 readingOrder="1"/>
    </xf>
    <xf numFmtId="2" fontId="9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2" fillId="2" borderId="1" xfId="0" applyNumberFormat="1" applyFont="1" applyFill="1" applyBorder="1" applyAlignment="1">
      <alignment vertical="center" wrapText="1"/>
    </xf>
    <xf numFmtId="0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/>
    <xf numFmtId="2" fontId="4" fillId="0" borderId="0" xfId="0" applyNumberFormat="1" applyFont="1"/>
    <xf numFmtId="2" fontId="13" fillId="0" borderId="0" xfId="1" applyNumberFormat="1" applyFont="1"/>
    <xf numFmtId="0" fontId="4" fillId="2" borderId="0" xfId="0" applyFont="1" applyFill="1"/>
    <xf numFmtId="0" fontId="0" fillId="2" borderId="0" xfId="0" applyFill="1"/>
    <xf numFmtId="2" fontId="0" fillId="0" borderId="0" xfId="0" applyNumberFormat="1"/>
    <xf numFmtId="0" fontId="5" fillId="0" borderId="0" xfId="0" applyFont="1" applyAlignment="1"/>
    <xf numFmtId="0" fontId="11" fillId="0" borderId="1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top" wrapText="1" readingOrder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0" applyFont="1"/>
    <xf numFmtId="0" fontId="15" fillId="0" borderId="0" xfId="0" applyFont="1"/>
    <xf numFmtId="0" fontId="16" fillId="0" borderId="0" xfId="0" applyFont="1" applyFill="1" applyBorder="1" applyAlignment="1">
      <alignment horizontal="center" vertical="center" wrapText="1"/>
    </xf>
    <xf numFmtId="164" fontId="17" fillId="0" borderId="0" xfId="0" applyNumberFormat="1" applyFont="1"/>
    <xf numFmtId="0" fontId="18" fillId="0" borderId="0" xfId="0" applyFont="1"/>
    <xf numFmtId="164" fontId="17" fillId="0" borderId="0" xfId="0" applyNumberFormat="1" applyFont="1" applyAlignment="1">
      <alignment horizontal="left" vertical="top" indent="1"/>
    </xf>
    <xf numFmtId="0" fontId="3" fillId="0" borderId="0" xfId="0" applyFont="1" applyAlignment="1">
      <alignment vertical="center"/>
    </xf>
    <xf numFmtId="164" fontId="19" fillId="0" borderId="0" xfId="0" applyNumberFormat="1" applyFont="1" applyBorder="1" applyAlignment="1">
      <alignment horizontal="right" vertical="center"/>
    </xf>
    <xf numFmtId="0" fontId="2" fillId="0" borderId="0" xfId="0" applyFont="1"/>
    <xf numFmtId="17" fontId="10" fillId="0" borderId="1" xfId="0" applyNumberFormat="1" applyFont="1" applyBorder="1" applyAlignment="1">
      <alignment horizontal="left" vertical="top" wrapText="1" readingOrder="1"/>
    </xf>
    <xf numFmtId="0" fontId="10" fillId="0" borderId="1" xfId="0" applyFont="1" applyBorder="1" applyAlignment="1">
      <alignment horizontal="left" vertical="top" wrapText="1" readingOrder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topLeftCell="A37" workbookViewId="0">
      <selection activeCell="C64" sqref="C64"/>
    </sheetView>
  </sheetViews>
  <sheetFormatPr defaultRowHeight="15"/>
  <cols>
    <col min="1" max="1" width="5.28515625" customWidth="1"/>
    <col min="2" max="3" width="16.5703125" customWidth="1"/>
    <col min="4" max="4" width="12.42578125" customWidth="1"/>
    <col min="5" max="5" width="12.5703125" customWidth="1"/>
    <col min="6" max="6" width="18" customWidth="1"/>
    <col min="7" max="7" width="9.140625" style="29"/>
  </cols>
  <sheetData>
    <row r="1" spans="1:7">
      <c r="B1" s="2" t="s">
        <v>0</v>
      </c>
      <c r="C1" s="37"/>
      <c r="D1" s="37"/>
      <c r="E1" s="37"/>
      <c r="F1" s="37"/>
    </row>
    <row r="2" spans="1:7">
      <c r="A2" s="2"/>
      <c r="B2" s="37"/>
      <c r="C2" s="2" t="s">
        <v>1</v>
      </c>
      <c r="D2" s="2"/>
      <c r="E2" s="2"/>
      <c r="F2" s="2"/>
      <c r="G2" s="30"/>
    </row>
    <row r="3" spans="1:7" ht="7.5" customHeight="1">
      <c r="A3" s="2"/>
      <c r="B3" s="3"/>
      <c r="C3" s="2"/>
      <c r="D3" s="2"/>
      <c r="E3" s="2"/>
      <c r="F3" s="2"/>
      <c r="G3" s="30"/>
    </row>
    <row r="4" spans="1:7">
      <c r="A4" s="2"/>
      <c r="B4" s="2" t="s">
        <v>2</v>
      </c>
      <c r="C4" s="2">
        <f>720+782+618+698+481+606+583+749+614</f>
        <v>5851</v>
      </c>
      <c r="D4" s="2"/>
      <c r="E4" s="2" t="s">
        <v>3</v>
      </c>
      <c r="F4" s="2"/>
      <c r="G4" s="30"/>
    </row>
    <row r="5" spans="1:7">
      <c r="A5" s="2"/>
      <c r="B5" s="4" t="s">
        <v>4</v>
      </c>
      <c r="C5" s="5"/>
      <c r="D5" s="5"/>
      <c r="E5" s="2"/>
      <c r="F5" s="2"/>
      <c r="G5" s="30"/>
    </row>
    <row r="6" spans="1:7" ht="9" customHeight="1">
      <c r="A6" s="2"/>
      <c r="C6" s="2"/>
      <c r="D6" s="2"/>
      <c r="E6" s="2"/>
      <c r="F6" s="2"/>
      <c r="G6" s="30"/>
    </row>
    <row r="7" spans="1:7" ht="24.75" customHeight="1">
      <c r="A7" s="6" t="s">
        <v>5</v>
      </c>
      <c r="B7" s="7" t="s">
        <v>6</v>
      </c>
      <c r="C7" s="6" t="s">
        <v>7</v>
      </c>
      <c r="D7" s="6" t="s">
        <v>8</v>
      </c>
      <c r="E7" s="6" t="s">
        <v>9</v>
      </c>
      <c r="F7" s="8" t="s">
        <v>10</v>
      </c>
      <c r="G7" s="31"/>
    </row>
    <row r="8" spans="1:7">
      <c r="A8" s="6">
        <v>1</v>
      </c>
      <c r="B8" s="38" t="s">
        <v>11</v>
      </c>
      <c r="C8" s="9">
        <v>1708.91</v>
      </c>
      <c r="D8" s="10">
        <v>5276.7</v>
      </c>
      <c r="E8" s="10">
        <v>4334.2</v>
      </c>
      <c r="F8" s="9">
        <v>2652.03</v>
      </c>
      <c r="G8" s="31"/>
    </row>
    <row r="9" spans="1:7">
      <c r="A9" s="6">
        <v>2</v>
      </c>
      <c r="B9" s="39" t="s">
        <v>12</v>
      </c>
      <c r="C9" s="9"/>
      <c r="D9" s="10">
        <v>2319.31</v>
      </c>
      <c r="E9" s="10">
        <v>4209.74</v>
      </c>
      <c r="F9" s="9">
        <v>761.59</v>
      </c>
      <c r="G9" s="31"/>
    </row>
    <row r="10" spans="1:7">
      <c r="A10" s="6">
        <v>3</v>
      </c>
      <c r="B10" s="39" t="s">
        <v>13</v>
      </c>
      <c r="C10" s="9"/>
      <c r="D10" s="10">
        <v>2388</v>
      </c>
      <c r="E10" s="10">
        <v>2895.19</v>
      </c>
      <c r="F10" s="9">
        <v>254.4</v>
      </c>
      <c r="G10" s="31"/>
    </row>
    <row r="11" spans="1:7">
      <c r="A11" s="6">
        <v>4</v>
      </c>
      <c r="B11" s="39" t="s">
        <v>14</v>
      </c>
      <c r="C11" s="9"/>
      <c r="D11" s="10">
        <v>3000</v>
      </c>
      <c r="E11" s="10">
        <v>3254.38</v>
      </c>
      <c r="F11" s="11">
        <v>0</v>
      </c>
      <c r="G11" s="31"/>
    </row>
    <row r="12" spans="1:7">
      <c r="A12" s="6">
        <v>5</v>
      </c>
      <c r="B12" s="39" t="s">
        <v>15</v>
      </c>
      <c r="C12" s="9"/>
      <c r="D12" s="10">
        <v>7000</v>
      </c>
      <c r="E12" s="10">
        <v>2693.29</v>
      </c>
      <c r="F12" s="9">
        <v>4306.3599999999997</v>
      </c>
      <c r="G12" s="31"/>
    </row>
    <row r="13" spans="1:7">
      <c r="A13" s="6">
        <v>6</v>
      </c>
      <c r="B13" s="39" t="s">
        <v>16</v>
      </c>
      <c r="C13" s="9"/>
      <c r="D13" s="10">
        <v>4000</v>
      </c>
      <c r="E13" s="10">
        <v>3609.45</v>
      </c>
      <c r="F13" s="9">
        <v>4697.49</v>
      </c>
      <c r="G13" s="31"/>
    </row>
    <row r="14" spans="1:7">
      <c r="A14" s="6">
        <v>7</v>
      </c>
      <c r="B14" s="39" t="s">
        <v>17</v>
      </c>
      <c r="C14" s="12"/>
      <c r="D14" s="10">
        <v>3500</v>
      </c>
      <c r="E14" s="10">
        <v>3554.24</v>
      </c>
      <c r="F14" s="9">
        <v>4643.3100000000004</v>
      </c>
      <c r="G14" s="31"/>
    </row>
    <row r="15" spans="1:7">
      <c r="A15" s="6">
        <v>8</v>
      </c>
      <c r="B15" s="39" t="s">
        <v>18</v>
      </c>
      <c r="C15" s="12"/>
      <c r="D15" s="10">
        <v>1500</v>
      </c>
      <c r="E15" s="10">
        <v>4479.4799999999996</v>
      </c>
      <c r="F15" s="9">
        <f>F14+D15-E15</f>
        <v>1663.8300000000008</v>
      </c>
      <c r="G15" s="31"/>
    </row>
    <row r="16" spans="1:7">
      <c r="A16" s="6">
        <v>9</v>
      </c>
      <c r="B16" s="39" t="s">
        <v>19</v>
      </c>
      <c r="C16" s="12"/>
      <c r="D16" s="10">
        <v>3000</v>
      </c>
      <c r="E16" s="10">
        <v>3702.87</v>
      </c>
      <c r="F16" s="9">
        <v>960.95</v>
      </c>
      <c r="G16" s="31"/>
    </row>
    <row r="17" spans="1:7">
      <c r="A17" s="13"/>
      <c r="B17" s="14"/>
      <c r="C17" s="1">
        <f>SUM(C8:C16)</f>
        <v>1708.91</v>
      </c>
      <c r="D17" s="15">
        <f>SUM(D8:D16)</f>
        <v>31984.010000000002</v>
      </c>
      <c r="E17" s="1">
        <f>SUM(E8:E16)</f>
        <v>32732.839999999997</v>
      </c>
      <c r="F17" s="16">
        <f>SUM(C17+D17-E17)</f>
        <v>960.08000000000902</v>
      </c>
      <c r="G17" s="31"/>
    </row>
    <row r="18" spans="1:7" ht="9" customHeight="1">
      <c r="G18" s="31"/>
    </row>
    <row r="19" spans="1:7">
      <c r="B19" s="41" t="s">
        <v>20</v>
      </c>
      <c r="C19" s="41"/>
      <c r="D19" s="41"/>
      <c r="E19" s="41"/>
      <c r="F19" s="41"/>
      <c r="G19" s="31"/>
    </row>
    <row r="20" spans="1:7" ht="6" customHeight="1">
      <c r="G20" s="31"/>
    </row>
    <row r="21" spans="1:7">
      <c r="B21" s="17" t="s">
        <v>21</v>
      </c>
      <c r="C21" s="18"/>
      <c r="G21" s="31"/>
    </row>
    <row r="22" spans="1:7" ht="2.25" customHeight="1">
      <c r="G22" s="31"/>
    </row>
    <row r="23" spans="1:7" ht="27" customHeight="1">
      <c r="A23" s="6" t="s">
        <v>5</v>
      </c>
      <c r="B23" s="7" t="s">
        <v>6</v>
      </c>
      <c r="C23" s="6" t="s">
        <v>7</v>
      </c>
      <c r="D23" s="6" t="s">
        <v>22</v>
      </c>
      <c r="E23" s="6" t="s">
        <v>9</v>
      </c>
      <c r="F23" s="8" t="s">
        <v>10</v>
      </c>
      <c r="G23" s="31"/>
    </row>
    <row r="24" spans="1:7">
      <c r="A24" s="6">
        <v>1</v>
      </c>
      <c r="B24" s="38" t="s">
        <v>11</v>
      </c>
      <c r="C24" s="9">
        <v>0</v>
      </c>
      <c r="D24" s="10">
        <v>941</v>
      </c>
      <c r="E24" s="10">
        <v>482.02</v>
      </c>
      <c r="F24" s="9">
        <v>458.98</v>
      </c>
      <c r="G24" s="32"/>
    </row>
    <row r="25" spans="1:7">
      <c r="A25" s="6">
        <v>2</v>
      </c>
      <c r="B25" s="39" t="s">
        <v>12</v>
      </c>
      <c r="C25" s="9"/>
      <c r="D25" s="10">
        <v>2623</v>
      </c>
      <c r="E25" s="10">
        <v>847.26</v>
      </c>
      <c r="F25" s="9">
        <v>2234.7199999999998</v>
      </c>
      <c r="G25" s="33"/>
    </row>
    <row r="26" spans="1:7">
      <c r="A26" s="6">
        <v>3</v>
      </c>
      <c r="B26" s="39" t="s">
        <v>13</v>
      </c>
      <c r="C26" s="9"/>
      <c r="D26" s="10">
        <f>429.92-53.37</f>
        <v>376.55</v>
      </c>
      <c r="E26" s="10">
        <v>1300.78</v>
      </c>
      <c r="F26" s="9">
        <v>1307.5</v>
      </c>
    </row>
    <row r="27" spans="1:7">
      <c r="A27" s="6">
        <v>4</v>
      </c>
      <c r="B27" s="39" t="s">
        <v>14</v>
      </c>
      <c r="C27" s="9"/>
      <c r="D27" s="10">
        <v>2271.1999999999998</v>
      </c>
      <c r="E27" s="10">
        <v>2302.8200000000002</v>
      </c>
      <c r="F27" s="11">
        <v>1279.83</v>
      </c>
    </row>
    <row r="28" spans="1:7">
      <c r="A28" s="6">
        <v>5</v>
      </c>
      <c r="B28" s="39" t="s">
        <v>15</v>
      </c>
      <c r="C28" s="9"/>
      <c r="D28" s="10">
        <v>420.5</v>
      </c>
      <c r="E28" s="10">
        <v>827.55</v>
      </c>
      <c r="F28" s="9">
        <v>871.82</v>
      </c>
    </row>
    <row r="29" spans="1:7">
      <c r="A29" s="6">
        <v>6</v>
      </c>
      <c r="B29" s="39" t="s">
        <v>16</v>
      </c>
      <c r="C29" s="9"/>
      <c r="D29" s="10">
        <v>2350</v>
      </c>
      <c r="E29" s="10">
        <v>2119.8200000000002</v>
      </c>
      <c r="F29" s="9">
        <v>1102</v>
      </c>
    </row>
    <row r="30" spans="1:7">
      <c r="A30" s="6">
        <v>7</v>
      </c>
      <c r="B30" s="39" t="s">
        <v>17</v>
      </c>
      <c r="C30" s="12"/>
      <c r="D30" s="10">
        <v>2000</v>
      </c>
      <c r="E30" s="10">
        <v>2208</v>
      </c>
      <c r="F30" s="9">
        <v>894</v>
      </c>
    </row>
    <row r="31" spans="1:7">
      <c r="A31" s="6">
        <v>8</v>
      </c>
      <c r="B31" s="39" t="s">
        <v>18</v>
      </c>
      <c r="C31" s="12"/>
      <c r="D31" s="10">
        <v>0</v>
      </c>
      <c r="E31" s="10">
        <v>894</v>
      </c>
      <c r="F31" s="9">
        <v>0</v>
      </c>
    </row>
    <row r="32" spans="1:7">
      <c r="A32" s="6">
        <v>9</v>
      </c>
      <c r="B32" s="39" t="s">
        <v>19</v>
      </c>
      <c r="C32" s="12"/>
      <c r="D32" s="10">
        <v>0</v>
      </c>
      <c r="E32" s="10">
        <v>0</v>
      </c>
      <c r="F32" s="9">
        <v>0</v>
      </c>
    </row>
    <row r="33" spans="1:7">
      <c r="A33" s="13"/>
      <c r="B33" s="14"/>
      <c r="C33" s="1">
        <f>SUM(C24:C32)</f>
        <v>0</v>
      </c>
      <c r="D33" s="15">
        <f>SUM(D24:D32)</f>
        <v>10982.25</v>
      </c>
      <c r="E33" s="1">
        <f>SUM(E24:E32)</f>
        <v>10982.25</v>
      </c>
      <c r="F33" s="16">
        <f>SUM(C33+D33-E33)</f>
        <v>0</v>
      </c>
    </row>
    <row r="34" spans="1:7">
      <c r="D34" s="19"/>
    </row>
    <row r="35" spans="1:7" ht="12" customHeight="1"/>
    <row r="36" spans="1:7">
      <c r="B36" s="20" t="s">
        <v>23</v>
      </c>
      <c r="C36" s="2"/>
      <c r="D36" s="2"/>
      <c r="E36" s="2"/>
      <c r="F36" s="2"/>
    </row>
    <row r="37" spans="1:7" ht="6" customHeight="1">
      <c r="B37" s="14"/>
      <c r="C37" s="1"/>
      <c r="D37" s="1"/>
      <c r="E37" s="1"/>
      <c r="F37" s="1"/>
      <c r="G37" s="33"/>
    </row>
    <row r="38" spans="1:7" ht="26.25" customHeight="1">
      <c r="B38" s="21" t="s">
        <v>24</v>
      </c>
      <c r="C38" s="22" t="s">
        <v>8</v>
      </c>
      <c r="D38" s="22" t="s">
        <v>25</v>
      </c>
      <c r="E38" s="22" t="s">
        <v>26</v>
      </c>
      <c r="F38" s="8" t="s">
        <v>10</v>
      </c>
      <c r="G38" s="36" t="s">
        <v>27</v>
      </c>
    </row>
    <row r="39" spans="1:7" ht="18" customHeight="1">
      <c r="A39">
        <v>1</v>
      </c>
      <c r="B39" s="23" t="s">
        <v>28</v>
      </c>
      <c r="C39" s="10">
        <v>500</v>
      </c>
      <c r="D39" s="10">
        <f t="shared" ref="D39:D47" si="0">C39*G39</f>
        <v>3500</v>
      </c>
      <c r="E39" s="24">
        <v>0</v>
      </c>
      <c r="F39" s="24">
        <v>0</v>
      </c>
      <c r="G39" s="34">
        <v>7</v>
      </c>
    </row>
    <row r="40" spans="1:7" ht="18" customHeight="1">
      <c r="A40">
        <v>2</v>
      </c>
      <c r="B40" s="7" t="s">
        <v>29</v>
      </c>
      <c r="C40" s="13">
        <v>500</v>
      </c>
      <c r="D40" s="10">
        <f t="shared" si="0"/>
        <v>3000</v>
      </c>
      <c r="E40" s="24">
        <v>0</v>
      </c>
      <c r="F40" s="24">
        <v>0</v>
      </c>
      <c r="G40" s="32">
        <v>6</v>
      </c>
    </row>
    <row r="41" spans="1:7" ht="18" customHeight="1">
      <c r="A41">
        <v>3</v>
      </c>
      <c r="B41" s="7" t="s">
        <v>30</v>
      </c>
      <c r="C41" s="13">
        <v>120</v>
      </c>
      <c r="D41" s="10">
        <f t="shared" si="0"/>
        <v>1200</v>
      </c>
      <c r="E41" s="24">
        <v>0</v>
      </c>
      <c r="F41" s="24">
        <v>0</v>
      </c>
      <c r="G41" s="32">
        <v>10</v>
      </c>
    </row>
    <row r="42" spans="1:7" ht="18" customHeight="1">
      <c r="A42">
        <v>4</v>
      </c>
      <c r="B42" s="7" t="s">
        <v>31</v>
      </c>
      <c r="C42" s="13">
        <v>300</v>
      </c>
      <c r="D42" s="10">
        <f t="shared" si="0"/>
        <v>3000</v>
      </c>
      <c r="E42" s="24">
        <v>0</v>
      </c>
      <c r="F42" s="24">
        <v>0</v>
      </c>
      <c r="G42" s="32">
        <v>10</v>
      </c>
    </row>
    <row r="43" spans="1:7" ht="18" customHeight="1">
      <c r="A43">
        <v>5</v>
      </c>
      <c r="B43" s="7" t="s">
        <v>32</v>
      </c>
      <c r="C43" s="13">
        <v>45</v>
      </c>
      <c r="D43" s="10">
        <f t="shared" si="0"/>
        <v>1125</v>
      </c>
      <c r="E43" s="24">
        <v>0</v>
      </c>
      <c r="F43" s="24">
        <v>0</v>
      </c>
      <c r="G43" s="32">
        <v>25</v>
      </c>
    </row>
    <row r="44" spans="1:7" ht="18" customHeight="1">
      <c r="A44">
        <v>6</v>
      </c>
      <c r="B44" s="7" t="s">
        <v>33</v>
      </c>
      <c r="C44" s="13">
        <v>45</v>
      </c>
      <c r="D44" s="10">
        <f t="shared" si="0"/>
        <v>675</v>
      </c>
      <c r="E44" s="24">
        <v>0</v>
      </c>
      <c r="F44" s="24">
        <v>0</v>
      </c>
      <c r="G44" s="32">
        <v>15</v>
      </c>
    </row>
    <row r="45" spans="1:7" ht="18" customHeight="1">
      <c r="A45">
        <v>7</v>
      </c>
      <c r="B45" s="7" t="s">
        <v>34</v>
      </c>
      <c r="C45" s="13">
        <v>200</v>
      </c>
      <c r="D45" s="10">
        <f t="shared" si="0"/>
        <v>1400</v>
      </c>
      <c r="E45" s="24">
        <v>0</v>
      </c>
      <c r="F45" s="24">
        <v>0</v>
      </c>
      <c r="G45" s="32">
        <v>7</v>
      </c>
    </row>
    <row r="46" spans="1:7" ht="18" customHeight="1">
      <c r="A46">
        <v>8</v>
      </c>
      <c r="B46" s="7" t="s">
        <v>35</v>
      </c>
      <c r="C46" s="13">
        <v>180</v>
      </c>
      <c r="D46" s="10">
        <f t="shared" si="0"/>
        <v>3600</v>
      </c>
      <c r="E46" s="24">
        <v>0</v>
      </c>
      <c r="F46" s="24">
        <v>0</v>
      </c>
      <c r="G46" s="32">
        <v>20</v>
      </c>
    </row>
    <row r="47" spans="1:7" ht="18" customHeight="1">
      <c r="A47">
        <v>9</v>
      </c>
      <c r="B47" s="7" t="s">
        <v>36</v>
      </c>
      <c r="C47" s="13">
        <v>100</v>
      </c>
      <c r="D47" s="10">
        <f t="shared" si="0"/>
        <v>1500</v>
      </c>
      <c r="E47" s="24">
        <v>0</v>
      </c>
      <c r="F47" s="24">
        <v>0</v>
      </c>
      <c r="G47" s="32">
        <v>15</v>
      </c>
    </row>
    <row r="48" spans="1:7" ht="18" customHeight="1">
      <c r="B48" s="25" t="s">
        <v>37</v>
      </c>
      <c r="C48" s="24">
        <f>SUM(C39:C47)</f>
        <v>1990</v>
      </c>
      <c r="D48" s="24">
        <f>SUM(D39:D47)</f>
        <v>19000</v>
      </c>
      <c r="E48" s="24">
        <v>0</v>
      </c>
      <c r="F48" s="24">
        <v>0</v>
      </c>
      <c r="G48" s="32"/>
    </row>
    <row r="52" spans="1:7">
      <c r="B52" s="2" t="s">
        <v>38</v>
      </c>
      <c r="F52" s="19">
        <f>(E17+E33+D48)/32</f>
        <v>1959.8465624999999</v>
      </c>
    </row>
    <row r="53" spans="1:7">
      <c r="A53" s="26"/>
      <c r="B53" s="26"/>
      <c r="C53" s="40" t="s">
        <v>39</v>
      </c>
      <c r="D53" s="27"/>
      <c r="E53" s="27"/>
      <c r="F53" s="28">
        <f>(E17+E33+D48)/C4</f>
        <v>10.718695949410357</v>
      </c>
      <c r="G53" s="35"/>
    </row>
    <row r="54" spans="1:7">
      <c r="B54" s="2" t="s">
        <v>40</v>
      </c>
      <c r="C54" s="1" t="s">
        <v>41</v>
      </c>
      <c r="F54" s="19">
        <f>E17/C4</f>
        <v>5.5944009571013495</v>
      </c>
    </row>
    <row r="55" spans="1:7">
      <c r="C55" s="1" t="s">
        <v>42</v>
      </c>
      <c r="F55" s="19">
        <f>E33/C4</f>
        <v>1.8769868398564349</v>
      </c>
    </row>
    <row r="56" spans="1:7">
      <c r="C56" s="1" t="s">
        <v>43</v>
      </c>
      <c r="F56" s="19">
        <f>D48/C4</f>
        <v>3.2473081524525722</v>
      </c>
    </row>
    <row r="57" spans="1:7">
      <c r="F57" s="19"/>
    </row>
    <row r="58" spans="1:7">
      <c r="C58" s="1" t="s">
        <v>44</v>
      </c>
    </row>
  </sheetData>
  <mergeCells count="1">
    <mergeCell ref="B19:F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2013-10-30T18:45:23Z</dcterms:modified>
</cp:coreProperties>
</file>